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2. Февраль\МСП_НР_Услуги по обеспечению пожарной безопасности\Закупочная\"/>
    </mc:Choice>
  </mc:AlternateContent>
  <xr:revisionPtr revIDLastSave="0" documentId="13_ncr:1_{30ED6615-3482-441D-8FEC-400D986AF2D6}" xr6:coauthVersionLast="36" xr6:coauthVersionMax="36" xr10:uidLastSave="{00000000-0000-0000-0000-000000000000}"/>
  <bookViews>
    <workbookView xWindow="240" yWindow="30" windowWidth="19440" windowHeight="10110" xr2:uid="{00000000-000D-0000-FFFF-FFFF00000000}"/>
  </bookViews>
  <sheets>
    <sheet name="Спецификация" sheetId="1" r:id="rId1"/>
    <sheet name="XLR_NoRangeSheet" sheetId="2" state="veryHidden" r:id="rId2"/>
  </sheets>
  <definedNames>
    <definedName name="Query1">Спецификация!$A$16:$N$17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L13" i="1" l="1"/>
  <c r="M13" i="1" s="1"/>
  <c r="L14" i="1"/>
  <c r="M14" i="1" s="1"/>
  <c r="L16" i="1"/>
  <c r="M16" i="1" s="1"/>
  <c r="M15" i="1"/>
  <c r="L12" i="1" l="1"/>
  <c r="M12" i="1" s="1"/>
  <c r="L11" i="1"/>
  <c r="M11" i="1" s="1"/>
  <c r="L10" i="1"/>
  <c r="M10" i="1" l="1"/>
  <c r="L17" i="1"/>
  <c r="M17" i="1" s="1"/>
  <c r="M8" i="1"/>
  <c r="J8" i="1"/>
  <c r="M18" i="1" l="1"/>
  <c r="B5" i="2"/>
</calcChain>
</file>

<file path=xl/sharedStrings.xml><?xml version="1.0" encoding="utf-8"?>
<sst xmlns="http://schemas.openxmlformats.org/spreadsheetml/2006/main" count="63" uniqueCount="53">
  <si>
    <t>№ п.п.</t>
  </si>
  <si>
    <t>Описание</t>
  </si>
  <si>
    <t>ЛОТ №</t>
  </si>
  <si>
    <t>СПЕЦИФИКАЦИЯ</t>
  </si>
  <si>
    <t>Eд.изм</t>
  </si>
  <si>
    <t>в т.ч. НДС</t>
  </si>
  <si>
    <t>Итого</t>
  </si>
  <si>
    <t>4.2, Developer  (build 122-D7)</t>
  </si>
  <si>
    <t>Query2</t>
  </si>
  <si>
    <t>г.Уфа</t>
  </si>
  <si>
    <t>Проверка, испытание противопожарного водопровода ЦАУ</t>
  </si>
  <si>
    <t>Протасов А.В., тел. , эл.почта:</t>
  </si>
  <si>
    <t/>
  </si>
  <si>
    <t>Старцев В.Ю.</t>
  </si>
  <si>
    <t>Сентябрь 2015</t>
  </si>
  <si>
    <t>Старцев Вадим Юрьевич</t>
  </si>
  <si>
    <t>шт.</t>
  </si>
  <si>
    <t>Контактное лицо по тех. вопросам</t>
  </si>
  <si>
    <t>Предельная сумма Услуги без НДС,  рубли РФ</t>
  </si>
  <si>
    <t>Максимальная  цена за 1 единицу Услуги по отдельным категориям, без НДС,  рубли РФ</t>
  </si>
  <si>
    <t>Проверка работоспособности крана внутреннего противопожарного водопровода (Ø 50)</t>
  </si>
  <si>
    <t>1 основной и 1 резервный насосы-повысители К20/30 со шкафом управления</t>
  </si>
  <si>
    <t>Испытание насоса-повысителя на работоспособность</t>
  </si>
  <si>
    <t xml:space="preserve"> Проверка задвижек с электроприводом. Проверка насоса-повысителя на нормальный расход воды, и создание избыточного давления. Проверка дистанционного включения насоса.</t>
  </si>
  <si>
    <t>Проверка работоспособности гидранта наружного противопожарного водоснабжения</t>
  </si>
  <si>
    <t>Предельная сумма Услуги в том числе НДС, рубли РФ</t>
  </si>
  <si>
    <t xml:space="preserve">проверка, испытание пожарных гидрантов на водоотдачу с установкой пожарной колонки, проверка целостности резьбы установочной головки, наличие крышки корпуса, целостность граней штанги, очистка сливного канала корпуса от засора, откачка воды из колодца, пуск воды с определением расхода воды (водоотдача), установка знака «Пожарный гидрант» </t>
  </si>
  <si>
    <t xml:space="preserve">Изготовление планов эвакуации </t>
  </si>
  <si>
    <t>Огнезащитная обработка деревянных чердачных конструкций чердаков составом МИГ -09</t>
  </si>
  <si>
    <t xml:space="preserve">Огнезащитная обработка деревянных чердачных конструкций чердаков </t>
  </si>
  <si>
    <t>Огнезащитная обработка металлических несущих конструкций</t>
  </si>
  <si>
    <t>два раза в 2021 году (апрель и сентябрь)</t>
  </si>
  <si>
    <t>м²</t>
  </si>
  <si>
    <r>
      <t xml:space="preserve">Проверка работоспособности (2 раза в год)  </t>
    </r>
    <r>
      <rPr>
        <b/>
        <sz val="11"/>
        <color rgb="FF000000"/>
        <rFont val="Times New Roman"/>
        <family val="1"/>
        <charset val="204"/>
      </rPr>
      <t>в</t>
    </r>
    <r>
      <rPr>
        <sz val="11"/>
        <color rgb="FF000000"/>
        <rFont val="Times New Roman"/>
        <family val="1"/>
        <charset val="204"/>
      </rPr>
      <t>нутреннего противопожарного водопровода (проверка на водоотдачу</t>
    </r>
    <r>
      <rPr>
        <b/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пожарного крана, испытание и перемотка пожарных рукавов, проверка целостности обвязки рукава с рукавными головками, замена резиновых уплотнений соединений рукавных головок с краном, рукавных головок со стволом, проверка вентилей</t>
    </r>
    <r>
      <rPr>
        <sz val="11"/>
        <color theme="1"/>
        <rFont val="Times New Roman"/>
        <family val="1"/>
        <charset val="204"/>
      </rPr>
      <t xml:space="preserve"> путем открытия и закрытия с числом циклов не менее 3-х), установка знаков безопасности,нумерации,  сигнальных красных полос </t>
    </r>
  </si>
  <si>
    <t xml:space="preserve">Поставка и монтаж шкафа для пожарного крана с секцией под огнетушитель </t>
  </si>
  <si>
    <t>в соответствии с Техническим заданием</t>
  </si>
  <si>
    <t>48.7</t>
  </si>
  <si>
    <t>навесной ШПК 310 -4 шт. либо встроенный ШПК 315 НЗБ - 3 шт., нанесение знаков безопасности, нумерации, красных сигнальных полос</t>
  </si>
  <si>
    <t>Замена участка трубопровода для внутренних пожарных кранов</t>
  </si>
  <si>
    <t>м</t>
  </si>
  <si>
    <t xml:space="preserve">Замена участков трубопровода для внутренних пожарных кранов необходимо предусмотреть с наружным диаметром 57 мм с толщиной стенки 3 мм, следует проектировать из стальных труб по ГОСТ 10704 -91 со сварными соединениями, по ГОСТ 3262-75 либо ГОСТ 8732-78, из оцинкованной стали, окрашивание в соответствии с ГОСТ Р 12.4.026-2015 и ГОСТ 14202-69 в зеленый цвет </t>
  </si>
  <si>
    <t>РАЗДЕЛ IV. ТЕХНИЧЕСКОЕ ЗАДАНИЕ</t>
  </si>
  <si>
    <t>оказание услуг  по обеспечению пожарной безопасности на объектах Публичного акционерного общества «Башинформсвязь»</t>
  </si>
  <si>
    <t>Тихненко А.И. 8(347) 221-56-98, эл.почта a.tihnenko@bashtel.ru</t>
  </si>
  <si>
    <t>Предельная стоимость лота составляет    1 733 538,12 руб. с учетом НДС 20%</t>
  </si>
  <si>
    <t>Количество, период</t>
  </si>
  <si>
    <t>Огнезащитная обработка металлических несущих конструкций согласно типовому проекту для объектов ПАО «Башинформсвязь» «Огнезащитная обработка металлических конструкций»</t>
  </si>
  <si>
    <t xml:space="preserve">Поставка и монтаж насосоной станции повышения давления внутреннего противопожарного водопровода </t>
  </si>
  <si>
    <t>Выезд на объекты, уточнение планировки, изготовление планов эвакуации (Основа -пластик ПВХ 3-5 мм размерами 600 х 400 мм с нанесением фотолюминесцентной пленкой со временем подсвечивания 24 часа, яркость свечения через 10 минут после отключения источников освещения не менее 180 мкд/мкВ, яркость свечения через 60 минут после отключения источников освещения не менее 20 мкд/мкВ, длительность послесвечения не менее 1440 мин (24 часа), кислородный индекс (для полимерных пленок и пластиков) – не менее 18 % (ГОСТ 12.1.044-89), группа воспламеняемости – не ниже В2 (ГОСТ 30402-96)</t>
  </si>
  <si>
    <t xml:space="preserve">до 30.09.2021 г. </t>
  </si>
  <si>
    <t xml:space="preserve">до 30.10.2021 г. </t>
  </si>
  <si>
    <t>Наименование товара, работы, услуги</t>
  </si>
  <si>
    <t>Требуемые сроки  поставки товара, выполнения работ, оказания услуг: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</si>
</sst>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 quotePrefix="1"/>
    <xf numFmtId="49" fontId="0" fillId="0" borderId="0" xfId="0" applyNumberFormat="1"/>
    <xf numFmtId="49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2" xfId="0" applyFont="1" applyBorder="1" applyAlignment="1">
      <alignment vertical="top" wrapText="1"/>
    </xf>
    <xf numFmtId="0" fontId="4" fillId="0" borderId="2" xfId="0" applyFont="1" applyBorder="1"/>
    <xf numFmtId="4" fontId="4" fillId="0" borderId="3" xfId="0" applyNumberFormat="1" applyFont="1" applyBorder="1"/>
    <xf numFmtId="0" fontId="4" fillId="0" borderId="4" xfId="0" applyFont="1" applyBorder="1"/>
    <xf numFmtId="0" fontId="4" fillId="0" borderId="4" xfId="0" applyFont="1" applyBorder="1" applyAlignment="1">
      <alignment vertical="top" wrapText="1"/>
    </xf>
    <xf numFmtId="4" fontId="4" fillId="0" borderId="1" xfId="0" applyNumberFormat="1" applyFont="1" applyBorder="1"/>
    <xf numFmtId="0" fontId="4" fillId="0" borderId="0" xfId="0" applyFont="1" applyAlignment="1">
      <alignment horizontal="left"/>
    </xf>
    <xf numFmtId="49" fontId="3" fillId="0" borderId="10" xfId="0" applyNumberFormat="1" applyFont="1" applyBorder="1" applyAlignment="1">
      <alignment vertical="top" wrapText="1"/>
    </xf>
    <xf numFmtId="2" fontId="8" fillId="2" borderId="1" xfId="0" applyNumberFormat="1" applyFont="1" applyFill="1" applyBorder="1" applyAlignment="1">
      <alignment horizontal="center"/>
    </xf>
    <xf numFmtId="0" fontId="2" fillId="0" borderId="0" xfId="2" applyAlignment="1">
      <alignment horizontal="left"/>
    </xf>
    <xf numFmtId="49" fontId="3" fillId="0" borderId="5" xfId="0" applyNumberFormat="1" applyFont="1" applyBorder="1" applyAlignment="1">
      <alignment vertical="top" wrapText="1"/>
    </xf>
    <xf numFmtId="0" fontId="0" fillId="0" borderId="7" xfId="0" applyBorder="1" applyAlignment="1">
      <alignment wrapText="1"/>
    </xf>
    <xf numFmtId="0" fontId="0" fillId="0" borderId="7" xfId="0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25"/>
  <sheetViews>
    <sheetView tabSelected="1" zoomScale="106" zoomScaleNormal="106" workbookViewId="0">
      <selection activeCell="C24" sqref="C24"/>
    </sheetView>
  </sheetViews>
  <sheetFormatPr defaultRowHeight="15" x14ac:dyDescent="0.25"/>
  <cols>
    <col min="1" max="1" width="0.85546875" customWidth="1"/>
    <col min="2" max="2" width="8.42578125" customWidth="1"/>
    <col min="3" max="3" width="36" customWidth="1"/>
    <col min="4" max="4" width="26.42578125" style="3" customWidth="1"/>
    <col min="5" max="5" width="33.5703125" customWidth="1"/>
    <col min="7" max="7" width="11.7109375" customWidth="1"/>
    <col min="11" max="11" width="17.85546875" customWidth="1"/>
    <col min="12" max="12" width="16.85546875" customWidth="1"/>
    <col min="13" max="13" width="17.7109375" customWidth="1"/>
    <col min="14" max="14" width="3.28515625" customWidth="1"/>
  </cols>
  <sheetData>
    <row r="1" spans="1:14" x14ac:dyDescent="0.25">
      <c r="B1" s="55" t="s">
        <v>41</v>
      </c>
      <c r="C1" s="56"/>
      <c r="D1" s="56"/>
      <c r="E1" s="12"/>
      <c r="F1" s="12"/>
      <c r="G1" s="12"/>
      <c r="H1" s="12"/>
      <c r="I1" s="12"/>
      <c r="J1" s="12"/>
      <c r="K1" s="12"/>
      <c r="L1" s="12"/>
      <c r="M1" s="12"/>
    </row>
    <row r="2" spans="1:14" s="3" customFormat="1" x14ac:dyDescent="0.25">
      <c r="B2" s="63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4" x14ac:dyDescent="0.25">
      <c r="B3" s="41" t="s">
        <v>3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4" x14ac:dyDescent="0.25">
      <c r="B4" s="12" t="s">
        <v>2</v>
      </c>
      <c r="C4" s="13" t="s">
        <v>42</v>
      </c>
      <c r="D4" s="13"/>
      <c r="E4" s="14"/>
      <c r="F4" s="12"/>
      <c r="G4" s="12"/>
      <c r="H4" s="12"/>
      <c r="I4" s="12"/>
      <c r="J4" s="12"/>
      <c r="K4" s="12"/>
      <c r="L4" s="12"/>
      <c r="M4" s="12"/>
      <c r="N4" s="2"/>
    </row>
    <row r="5" spans="1:14" ht="23.25" customHeight="1" x14ac:dyDescent="0.25">
      <c r="B5" s="43" t="s">
        <v>0</v>
      </c>
      <c r="C5" s="43" t="s">
        <v>51</v>
      </c>
      <c r="D5" s="57" t="s">
        <v>1</v>
      </c>
      <c r="E5" s="58"/>
      <c r="F5" s="43" t="s">
        <v>4</v>
      </c>
      <c r="G5" s="44" t="s">
        <v>45</v>
      </c>
      <c r="H5" s="44"/>
      <c r="I5" s="44"/>
      <c r="J5" s="44"/>
      <c r="K5" s="47" t="s">
        <v>19</v>
      </c>
      <c r="L5" s="45" t="s">
        <v>18</v>
      </c>
      <c r="M5" s="40" t="s">
        <v>25</v>
      </c>
      <c r="N5" s="2"/>
    </row>
    <row r="6" spans="1:14" s="1" customFormat="1" ht="101.25" customHeight="1" x14ac:dyDescent="0.25">
      <c r="B6" s="43"/>
      <c r="C6" s="43"/>
      <c r="D6" s="59"/>
      <c r="E6" s="60"/>
      <c r="F6" s="43"/>
      <c r="G6" s="15" t="s">
        <v>31</v>
      </c>
      <c r="H6" s="15" t="s">
        <v>49</v>
      </c>
      <c r="I6" s="15" t="s">
        <v>50</v>
      </c>
      <c r="J6" s="15" t="s">
        <v>6</v>
      </c>
      <c r="K6" s="48"/>
      <c r="L6" s="46"/>
      <c r="M6" s="40"/>
    </row>
    <row r="7" spans="1:14" x14ac:dyDescent="0.25">
      <c r="B7" s="16">
        <v>1</v>
      </c>
      <c r="C7" s="16">
        <v>2</v>
      </c>
      <c r="D7" s="61">
        <v>3</v>
      </c>
      <c r="E7" s="62"/>
      <c r="F7" s="16">
        <v>4</v>
      </c>
      <c r="G7" s="16">
        <v>5</v>
      </c>
      <c r="H7" s="16">
        <v>6</v>
      </c>
      <c r="I7" s="16">
        <v>7</v>
      </c>
      <c r="J7" s="16">
        <v>8</v>
      </c>
      <c r="K7" s="16">
        <v>9</v>
      </c>
      <c r="L7" s="16">
        <v>10</v>
      </c>
      <c r="M7" s="16">
        <v>11</v>
      </c>
    </row>
    <row r="8" spans="1:14" s="3" customFormat="1" ht="143.25" customHeight="1" x14ac:dyDescent="0.25">
      <c r="B8" s="17">
        <v>1</v>
      </c>
      <c r="C8" s="6" t="s">
        <v>20</v>
      </c>
      <c r="D8" s="33" t="s">
        <v>33</v>
      </c>
      <c r="E8" s="34"/>
      <c r="F8" s="17" t="s">
        <v>16</v>
      </c>
      <c r="G8" s="18">
        <v>420</v>
      </c>
      <c r="H8" s="18"/>
      <c r="I8" s="18"/>
      <c r="J8" s="19">
        <f>G8+H8+I8</f>
        <v>420</v>
      </c>
      <c r="K8" s="8">
        <v>400</v>
      </c>
      <c r="L8" s="20">
        <v>168000</v>
      </c>
      <c r="M8" s="9">
        <f>PRODUCT(L8,1.2)</f>
        <v>201600</v>
      </c>
    </row>
    <row r="9" spans="1:14" s="3" customFormat="1" ht="60" x14ac:dyDescent="0.25">
      <c r="B9" s="17">
        <v>2</v>
      </c>
      <c r="C9" s="6" t="s">
        <v>47</v>
      </c>
      <c r="D9" s="33" t="s">
        <v>21</v>
      </c>
      <c r="E9" s="35"/>
      <c r="F9" s="17" t="s">
        <v>16</v>
      </c>
      <c r="G9" s="12"/>
      <c r="H9" s="18">
        <v>1</v>
      </c>
      <c r="I9" s="18"/>
      <c r="J9" s="18">
        <v>1</v>
      </c>
      <c r="K9" s="8">
        <v>260000</v>
      </c>
      <c r="L9" s="20">
        <v>260000</v>
      </c>
      <c r="M9" s="9">
        <v>312000</v>
      </c>
    </row>
    <row r="10" spans="1:14" s="3" customFormat="1" ht="57" customHeight="1" x14ac:dyDescent="0.25">
      <c r="B10" s="17">
        <v>3</v>
      </c>
      <c r="C10" s="6" t="s">
        <v>34</v>
      </c>
      <c r="D10" s="33" t="s">
        <v>37</v>
      </c>
      <c r="E10" s="35"/>
      <c r="F10" s="17" t="s">
        <v>16</v>
      </c>
      <c r="G10" s="17">
        <v>7</v>
      </c>
      <c r="H10" s="18"/>
      <c r="I10" s="18"/>
      <c r="J10" s="18">
        <v>7</v>
      </c>
      <c r="K10" s="8">
        <v>5500</v>
      </c>
      <c r="L10" s="21">
        <f t="shared" ref="L10:L16" si="0">PRODUCT(J10,K10)</f>
        <v>38500</v>
      </c>
      <c r="M10" s="9">
        <f t="shared" ref="M10:M17" si="1">PRODUCT(L10,1.2)</f>
        <v>46200</v>
      </c>
    </row>
    <row r="11" spans="1:14" s="3" customFormat="1" ht="71.25" customHeight="1" x14ac:dyDescent="0.25">
      <c r="B11" s="17">
        <v>4</v>
      </c>
      <c r="C11" s="6" t="s">
        <v>22</v>
      </c>
      <c r="D11" s="33" t="s">
        <v>23</v>
      </c>
      <c r="E11" s="35"/>
      <c r="F11" s="17" t="s">
        <v>16</v>
      </c>
      <c r="G11" s="18">
        <v>24</v>
      </c>
      <c r="H11" s="18"/>
      <c r="I11" s="18"/>
      <c r="J11" s="18">
        <v>24</v>
      </c>
      <c r="K11" s="8">
        <v>600</v>
      </c>
      <c r="L11" s="21">
        <f t="shared" si="0"/>
        <v>14400</v>
      </c>
      <c r="M11" s="9">
        <f t="shared" si="1"/>
        <v>17280</v>
      </c>
    </row>
    <row r="12" spans="1:14" s="3" customFormat="1" ht="98.25" customHeight="1" x14ac:dyDescent="0.25">
      <c r="B12" s="17">
        <v>5</v>
      </c>
      <c r="C12" s="6" t="s">
        <v>24</v>
      </c>
      <c r="D12" s="33" t="s">
        <v>26</v>
      </c>
      <c r="E12" s="35"/>
      <c r="F12" s="17" t="s">
        <v>16</v>
      </c>
      <c r="G12" s="18">
        <v>4</v>
      </c>
      <c r="H12" s="18"/>
      <c r="I12" s="18"/>
      <c r="J12" s="18">
        <v>4</v>
      </c>
      <c r="K12" s="8">
        <v>1200</v>
      </c>
      <c r="L12" s="21">
        <f t="shared" si="0"/>
        <v>4800</v>
      </c>
      <c r="M12" s="9">
        <f t="shared" si="1"/>
        <v>5760</v>
      </c>
    </row>
    <row r="13" spans="1:14" s="3" customFormat="1" ht="116.25" customHeight="1" x14ac:dyDescent="0.25">
      <c r="B13" s="17">
        <v>6</v>
      </c>
      <c r="C13" s="30" t="s">
        <v>38</v>
      </c>
      <c r="D13" s="33" t="s">
        <v>40</v>
      </c>
      <c r="E13" s="34"/>
      <c r="F13" s="17" t="s">
        <v>39</v>
      </c>
      <c r="G13" s="18">
        <v>118</v>
      </c>
      <c r="H13" s="18"/>
      <c r="I13" s="18"/>
      <c r="J13" s="18">
        <v>118</v>
      </c>
      <c r="K13" s="8">
        <v>1500</v>
      </c>
      <c r="L13" s="21">
        <f t="shared" si="0"/>
        <v>177000</v>
      </c>
      <c r="M13" s="9">
        <f t="shared" si="1"/>
        <v>212400</v>
      </c>
    </row>
    <row r="14" spans="1:14" s="3" customFormat="1" ht="180" customHeight="1" x14ac:dyDescent="0.25">
      <c r="B14" s="17">
        <v>7</v>
      </c>
      <c r="C14" s="6" t="s">
        <v>27</v>
      </c>
      <c r="D14" s="33" t="s">
        <v>48</v>
      </c>
      <c r="E14" s="35"/>
      <c r="F14" s="17" t="s">
        <v>16</v>
      </c>
      <c r="G14" s="18"/>
      <c r="H14" s="18"/>
      <c r="I14" s="18">
        <v>76</v>
      </c>
      <c r="J14" s="18">
        <v>76</v>
      </c>
      <c r="K14" s="8">
        <v>1700</v>
      </c>
      <c r="L14" s="21">
        <f t="shared" si="0"/>
        <v>129200</v>
      </c>
      <c r="M14" s="9">
        <f t="shared" si="1"/>
        <v>155040</v>
      </c>
    </row>
    <row r="15" spans="1:14" s="3" customFormat="1" ht="66" customHeight="1" x14ac:dyDescent="0.25">
      <c r="B15" s="17">
        <v>8</v>
      </c>
      <c r="C15" s="7" t="s">
        <v>29</v>
      </c>
      <c r="D15" s="36" t="s">
        <v>28</v>
      </c>
      <c r="E15" s="37"/>
      <c r="F15" s="17" t="s">
        <v>32</v>
      </c>
      <c r="G15" s="18"/>
      <c r="H15" s="18"/>
      <c r="I15" s="18">
        <v>12373</v>
      </c>
      <c r="J15" s="18">
        <v>12373</v>
      </c>
      <c r="K15" s="8" t="s">
        <v>36</v>
      </c>
      <c r="L15" s="10">
        <v>602565.1</v>
      </c>
      <c r="M15" s="9">
        <f t="shared" si="1"/>
        <v>723078.12</v>
      </c>
    </row>
    <row r="16" spans="1:14" ht="87" customHeight="1" x14ac:dyDescent="0.25">
      <c r="A16" s="3"/>
      <c r="B16" s="17">
        <v>9</v>
      </c>
      <c r="C16" s="11" t="s">
        <v>30</v>
      </c>
      <c r="D16" s="38" t="s">
        <v>46</v>
      </c>
      <c r="E16" s="35"/>
      <c r="F16" s="17" t="s">
        <v>32</v>
      </c>
      <c r="G16" s="18"/>
      <c r="H16" s="18"/>
      <c r="I16" s="18">
        <v>100</v>
      </c>
      <c r="J16" s="18">
        <v>100</v>
      </c>
      <c r="K16" s="8">
        <v>500</v>
      </c>
      <c r="L16" s="10">
        <f t="shared" si="0"/>
        <v>50000</v>
      </c>
      <c r="M16" s="17">
        <f t="shared" si="1"/>
        <v>60000</v>
      </c>
      <c r="N16" s="3"/>
    </row>
    <row r="17" spans="1:14" x14ac:dyDescent="0.25">
      <c r="A17" s="3"/>
      <c r="B17" s="22"/>
      <c r="C17" s="23"/>
      <c r="D17" s="23"/>
      <c r="E17" s="23"/>
      <c r="F17" s="24"/>
      <c r="G17" s="24"/>
      <c r="H17" s="24"/>
      <c r="I17" s="24"/>
      <c r="J17" s="24"/>
      <c r="K17" s="24"/>
      <c r="L17" s="31">
        <f>SUM(L8,L9,L10,L11,L12,L13,L14,L15,L16)</f>
        <v>1444465.1</v>
      </c>
      <c r="M17" s="25">
        <f t="shared" si="1"/>
        <v>1733358.12</v>
      </c>
      <c r="N17" s="3"/>
    </row>
    <row r="18" spans="1:14" s="3" customFormat="1" x14ac:dyDescent="0.25">
      <c r="B18" s="26"/>
      <c r="C18" s="27"/>
      <c r="D18" s="27"/>
      <c r="E18" s="27"/>
      <c r="F18" s="26"/>
      <c r="G18" s="26"/>
      <c r="H18" s="26"/>
      <c r="I18" s="26"/>
      <c r="J18" s="26"/>
      <c r="K18" s="26"/>
      <c r="L18" s="26" t="s">
        <v>5</v>
      </c>
      <c r="M18" s="28">
        <f>SUM(M8,M9,M10,M11,M12,M13,M14,M15,M16)</f>
        <v>1733358.12</v>
      </c>
    </row>
    <row r="19" spans="1:14" s="3" customFormat="1" x14ac:dyDescent="0.25">
      <c r="B19" s="49" t="s">
        <v>44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1"/>
    </row>
    <row r="20" spans="1:14" ht="33" customHeight="1" x14ac:dyDescent="0.25">
      <c r="B20" s="42" t="s">
        <v>52</v>
      </c>
      <c r="C20" s="42"/>
      <c r="D20" s="52" t="s">
        <v>35</v>
      </c>
      <c r="E20" s="53"/>
      <c r="F20" s="53"/>
      <c r="G20" s="53"/>
      <c r="H20" s="53"/>
      <c r="I20" s="53"/>
      <c r="J20" s="53"/>
      <c r="K20" s="53"/>
      <c r="L20" s="53"/>
      <c r="M20" s="54"/>
    </row>
    <row r="21" spans="1:14" x14ac:dyDescent="0.25">
      <c r="B21" s="39" t="s">
        <v>17</v>
      </c>
      <c r="C21" s="39"/>
      <c r="D21" s="49" t="s">
        <v>43</v>
      </c>
      <c r="E21" s="50"/>
      <c r="F21" s="50"/>
      <c r="G21" s="50"/>
      <c r="H21" s="50"/>
      <c r="I21" s="50"/>
      <c r="J21" s="50"/>
      <c r="K21" s="50"/>
      <c r="L21" s="50"/>
      <c r="M21" s="51"/>
    </row>
    <row r="22" spans="1:14" s="3" customFormat="1" x14ac:dyDescent="0.25">
      <c r="A2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/>
    </row>
    <row r="23" spans="1:14" x14ac:dyDescent="0.25">
      <c r="B23" s="12"/>
      <c r="C23" s="29"/>
      <c r="D23" s="29"/>
      <c r="E23" s="12"/>
      <c r="F23" s="12"/>
      <c r="G23" s="12"/>
      <c r="H23" s="12"/>
      <c r="I23" s="12"/>
      <c r="J23" s="12"/>
      <c r="K23" s="12"/>
      <c r="L23" s="12"/>
      <c r="M23" s="12"/>
    </row>
    <row r="24" spans="1:14" x14ac:dyDescent="0.25">
      <c r="B24" s="12"/>
      <c r="C24" s="29"/>
      <c r="D24" s="29"/>
      <c r="E24" s="12"/>
      <c r="F24" s="12"/>
      <c r="G24" s="12"/>
      <c r="H24" s="12"/>
      <c r="I24" s="12"/>
      <c r="J24" s="12"/>
      <c r="K24" s="12"/>
      <c r="L24" s="12"/>
      <c r="M24" s="12"/>
    </row>
    <row r="25" spans="1:14" x14ac:dyDescent="0.25">
      <c r="B25" s="12"/>
      <c r="C25" s="32"/>
      <c r="D25" s="29"/>
      <c r="E25" s="12"/>
      <c r="F25" s="12"/>
      <c r="G25" s="12"/>
      <c r="H25" s="12"/>
      <c r="I25" s="12"/>
      <c r="J25" s="12"/>
      <c r="K25" s="12"/>
      <c r="L25" s="12"/>
      <c r="M25" s="12"/>
    </row>
  </sheetData>
  <mergeCells count="26">
    <mergeCell ref="B1:D1"/>
    <mergeCell ref="D5:E6"/>
    <mergeCell ref="D7:E7"/>
    <mergeCell ref="D8:E8"/>
    <mergeCell ref="D9:E9"/>
    <mergeCell ref="B2:M2"/>
    <mergeCell ref="M5:M6"/>
    <mergeCell ref="B3:M3"/>
    <mergeCell ref="B20:C20"/>
    <mergeCell ref="B5:B6"/>
    <mergeCell ref="F5:F6"/>
    <mergeCell ref="G5:J5"/>
    <mergeCell ref="L5:L6"/>
    <mergeCell ref="K5:K6"/>
    <mergeCell ref="D10:E10"/>
    <mergeCell ref="D11:E11"/>
    <mergeCell ref="D12:E12"/>
    <mergeCell ref="D20:M20"/>
    <mergeCell ref="C5:C6"/>
    <mergeCell ref="B19:M19"/>
    <mergeCell ref="D13:E13"/>
    <mergeCell ref="D14:E14"/>
    <mergeCell ref="D15:E15"/>
    <mergeCell ref="D16:E16"/>
    <mergeCell ref="B21:C21"/>
    <mergeCell ref="D21:M21"/>
  </mergeCells>
  <pageMargins left="0.78740157480314965" right="0.39370078740157483" top="0.78740157480314965" bottom="0.39370078740157483" header="0.31496062992125984" footer="0.31496062992125984"/>
  <pageSetup paperSize="9" scale="2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4" t="s">
        <v>7</v>
      </c>
      <c r="B5" t="e">
        <f>XLR_ERRNAME</f>
        <v>#NAME?</v>
      </c>
    </row>
    <row r="6" spans="1:14" x14ac:dyDescent="0.25">
      <c r="A6" t="s">
        <v>8</v>
      </c>
      <c r="B6">
        <v>8753</v>
      </c>
      <c r="C6" s="5" t="s">
        <v>9</v>
      </c>
      <c r="D6">
        <v>6330</v>
      </c>
      <c r="E6" s="5" t="s">
        <v>10</v>
      </c>
      <c r="F6" s="5" t="s">
        <v>11</v>
      </c>
      <c r="G6" s="5" t="s">
        <v>12</v>
      </c>
      <c r="H6" s="5" t="s">
        <v>12</v>
      </c>
      <c r="I6" s="5" t="s">
        <v>13</v>
      </c>
      <c r="J6" s="5" t="s">
        <v>10</v>
      </c>
      <c r="K6" s="5" t="s">
        <v>14</v>
      </c>
      <c r="L6" s="5" t="s">
        <v>15</v>
      </c>
      <c r="M6" s="5" t="s">
        <v>12</v>
      </c>
      <c r="N6" s="5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2021-01-02T04:27:03Z</cp:lastPrinted>
  <dcterms:created xsi:type="dcterms:W3CDTF">2013-12-19T08:11:42Z</dcterms:created>
  <dcterms:modified xsi:type="dcterms:W3CDTF">2021-02-08T09:49:22Z</dcterms:modified>
</cp:coreProperties>
</file>